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Лист1!$A$7:$AE$11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Лист1!$A$17:$Q$17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N8" i="1" l="1"/>
  <c r="N9" i="1"/>
  <c r="N10" i="1"/>
  <c r="N7" i="1"/>
  <c r="M11" i="1"/>
  <c r="B10" i="1"/>
  <c r="B9" i="1"/>
  <c r="B8" i="1"/>
  <c r="B7" i="1"/>
  <c r="B5" i="2"/>
  <c r="D26" i="1"/>
  <c r="D25" i="1"/>
  <c r="D24" i="1"/>
  <c r="N11" i="1" l="1"/>
  <c r="N12" i="1" s="1"/>
</calcChain>
</file>

<file path=xl/sharedStrings.xml><?xml version="1.0" encoding="utf-8"?>
<sst xmlns="http://schemas.openxmlformats.org/spreadsheetml/2006/main" count="73" uniqueCount="61">
  <si>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</si>
  <si>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</si>
  <si>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</si>
  <si>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</si>
  <si>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</si>
  <si>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</si>
  <si>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</si>
  <si>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</si>
  <si>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</si>
  <si>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</si>
  <si>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</si>
  <si>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</si>
  <si>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</si>
  <si>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</si>
  <si>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</si>
  <si>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</si>
  <si>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</si>
  <si>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</si>
  <si>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</si>
  <si>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</si>
  <si>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</si>
  <si>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</si>
  <si>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</si>
  <si>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</si>
  <si>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</si>
  <si>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</si>
  <si>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</si>
  <si>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</si>
  <si>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</si>
  <si>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</si>
  <si>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 оптических мультиплексоров и абонентских терминалов</t>
  </si>
  <si>
    <t>, тел. , эл.почта:</t>
  </si>
  <si>
    <t/>
  </si>
  <si>
    <t>01.12.2014</t>
  </si>
  <si>
    <t>Ушкевич Сергей Владимирович</t>
  </si>
  <si>
    <t>(347)221-54-67</t>
  </si>
  <si>
    <t>Отдел организации эксплуатации систем коммутации и сетей доступа</t>
  </si>
  <si>
    <t>Приложение 1.1</t>
  </si>
  <si>
    <t>42793</t>
  </si>
  <si>
    <t>МУЛЬТИПЛЕКСОР ОПТИЧЕСКИЙ TOPGATE-4E1-2F</t>
  </si>
  <si>
    <t>Оптический мультиплексор, 4 E1+100Mb Ethernet, 1U, 2 шасси под SFP</t>
  </si>
  <si>
    <t>шт</t>
  </si>
  <si>
    <t>42794</t>
  </si>
  <si>
    <t>МУЛЬТИПЛЕКСОР ОПТИЧЕСКИЙ TOPGATE-8E1-2FG</t>
  </si>
  <si>
    <t>Оптический мультиплексор, 8 E1+1Gb Ethernet, 1U, 2 шасси под SFP</t>
  </si>
  <si>
    <t>42807</t>
  </si>
  <si>
    <t>МУЛЬТИПЛЕКСОР ОПТИЧЕСКИЙ TOPGATE-2E1-1FE</t>
  </si>
  <si>
    <t>Оптический мультиплексор, 2 E1+1x100Mb Ethernet, 1U, без SFP</t>
  </si>
  <si>
    <t>42808</t>
  </si>
  <si>
    <t>МУЛЬТИПЛЕКСОР ОПТИЧЕСКИЙ TOPGATE-16E1-2FG</t>
  </si>
  <si>
    <t>Оптический мультиплексор, 16 E1+1Gb Ethernet, 1U, 2 шасси под SFP</t>
  </si>
  <si>
    <t>II кв. (25.06.14)</t>
  </si>
  <si>
    <t>III кв. (20.08.14)</t>
  </si>
  <si>
    <t xml:space="preserve">25 июня, 20 августа 2014 г.         
</t>
  </si>
  <si>
    <t xml:space="preserve">Шиц Дмитрий Васильевич тел.(347) 221-55-97, эл.почта: d.shic@bashtel.ru        
</t>
  </si>
  <si>
    <t xml:space="preserve">1 Гарантийные обязательства - 12 месяцев, авторизационное письмо от производителя  </t>
  </si>
  <si>
    <t xml:space="preserve">Тимофеев И.А тел .8/347/ 2215478        </t>
  </si>
  <si>
    <t>Предельная сумма лота составляет:      1 026 482,00  руб. с НДС.</t>
  </si>
  <si>
    <t>Кол-во: 8;  г. Уфа, ул. Каспийская, д.14; Иксанова Ф.С. 89053527779</t>
  </si>
  <si>
    <t>Кол-во: 4;  г. Уфа, ул. Каспийская, д.14; Иксанова Ф.С. 89053527779</t>
  </si>
  <si>
    <t>Кол-во: 15;  г. Уфа, ул. Каспийская, д.14; Иксанова Ф.С. 89053527779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</si>
</sst>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26"/>
  <sheetViews>
    <sheetView tabSelected="1" zoomScaleNormal="100" workbookViewId="0">
      <selection activeCell="S7" sqref="S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6.42578125" style="11" customWidth="1"/>
    <col min="6" max="6" width="10.42578125" customWidth="1"/>
    <col min="11" max="11" width="9.140625" style="7"/>
    <col min="12" max="12" width="14.7109375" customWidth="1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31" x14ac:dyDescent="0.25">
      <c r="N1" s="8" t="s">
        <v>37</v>
      </c>
      <c r="P1" s="20"/>
    </row>
    <row r="2" spans="1:31" x14ac:dyDescent="0.25">
      <c r="B2" s="38" t="s">
        <v>10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31" x14ac:dyDescent="0.25">
      <c r="B3" t="s">
        <v>23</v>
      </c>
      <c r="C3" s="11" t="s">
        <v>30</v>
      </c>
      <c r="D3" s="23"/>
      <c r="E3" s="23"/>
      <c r="F3" s="22" t="s">
        <v>36</v>
      </c>
      <c r="H3" s="22"/>
      <c r="P3" s="20"/>
      <c r="Q3" s="3"/>
    </row>
    <row r="4" spans="1:31" s="12" customFormat="1" ht="15" customHeight="1" x14ac:dyDescent="0.25">
      <c r="B4" s="39" t="s">
        <v>0</v>
      </c>
      <c r="C4" s="42" t="s">
        <v>26</v>
      </c>
      <c r="D4" s="39" t="s">
        <v>14</v>
      </c>
      <c r="E4" s="39" t="s">
        <v>1</v>
      </c>
      <c r="F4" s="39" t="s">
        <v>13</v>
      </c>
      <c r="G4" s="41" t="s">
        <v>15</v>
      </c>
      <c r="H4" s="41"/>
      <c r="I4" s="41"/>
      <c r="J4" s="41"/>
      <c r="K4" s="41"/>
      <c r="L4" s="47" t="s">
        <v>19</v>
      </c>
      <c r="M4" s="45" t="s">
        <v>20</v>
      </c>
      <c r="N4" s="40" t="s">
        <v>22</v>
      </c>
      <c r="O4" s="39" t="s">
        <v>2</v>
      </c>
      <c r="P4" s="13"/>
    </row>
    <row r="5" spans="1:31" s="14" customFormat="1" ht="64.5" customHeight="1" x14ac:dyDescent="0.25">
      <c r="B5" s="39"/>
      <c r="C5" s="43"/>
      <c r="D5" s="39"/>
      <c r="E5" s="39"/>
      <c r="F5" s="39"/>
      <c r="G5" s="9" t="s">
        <v>16</v>
      </c>
      <c r="H5" s="33" t="s">
        <v>51</v>
      </c>
      <c r="I5" s="33" t="s">
        <v>52</v>
      </c>
      <c r="J5" s="9" t="s">
        <v>17</v>
      </c>
      <c r="K5" s="9" t="s">
        <v>18</v>
      </c>
      <c r="L5" s="48"/>
      <c r="M5" s="46"/>
      <c r="N5" s="40"/>
      <c r="O5" s="39"/>
    </row>
    <row r="6" spans="1:31" s="12" customFormat="1" x14ac:dyDescent="0.25">
      <c r="B6" s="15">
        <v>1</v>
      </c>
      <c r="C6" s="25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</row>
    <row r="7" spans="1:31" ht="60" x14ac:dyDescent="0.25">
      <c r="A7" s="11"/>
      <c r="B7" s="6">
        <f>ROW()-6</f>
        <v>1</v>
      </c>
      <c r="C7" s="6" t="s">
        <v>38</v>
      </c>
      <c r="D7" s="1" t="s">
        <v>39</v>
      </c>
      <c r="E7" s="1" t="s">
        <v>40</v>
      </c>
      <c r="F7" s="4" t="s">
        <v>41</v>
      </c>
      <c r="G7" s="24"/>
      <c r="H7" s="30">
        <v>4</v>
      </c>
      <c r="I7" s="30">
        <v>4</v>
      </c>
      <c r="J7" s="24"/>
      <c r="K7" s="24">
        <v>8</v>
      </c>
      <c r="L7" s="5">
        <v>29300</v>
      </c>
      <c r="M7" s="5">
        <v>234400</v>
      </c>
      <c r="N7" s="5">
        <f>M7*1.18</f>
        <v>276592</v>
      </c>
      <c r="O7" s="32" t="s">
        <v>58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31" ht="60" x14ac:dyDescent="0.25">
      <c r="A8" s="11"/>
      <c r="B8" s="6">
        <f>ROW()-6</f>
        <v>2</v>
      </c>
      <c r="C8" s="6" t="s">
        <v>42</v>
      </c>
      <c r="D8" s="1" t="s">
        <v>43</v>
      </c>
      <c r="E8" s="1" t="s">
        <v>44</v>
      </c>
      <c r="F8" s="4" t="s">
        <v>41</v>
      </c>
      <c r="G8" s="24"/>
      <c r="H8" s="24">
        <v>2</v>
      </c>
      <c r="I8" s="30">
        <v>2</v>
      </c>
      <c r="J8" s="24"/>
      <c r="K8" s="24">
        <v>4</v>
      </c>
      <c r="L8" s="5">
        <v>44000</v>
      </c>
      <c r="M8" s="5">
        <v>176000</v>
      </c>
      <c r="N8" s="5">
        <f t="shared" ref="N8:N10" si="0">M8*1.18</f>
        <v>207680</v>
      </c>
      <c r="O8" s="32" t="s">
        <v>59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31" s="11" customFormat="1" ht="60" x14ac:dyDescent="0.25">
      <c r="B9" s="6">
        <f>ROW()-6</f>
        <v>3</v>
      </c>
      <c r="C9" s="6" t="s">
        <v>45</v>
      </c>
      <c r="D9" s="1" t="s">
        <v>46</v>
      </c>
      <c r="E9" s="1" t="s">
        <v>47</v>
      </c>
      <c r="F9" s="4" t="s">
        <v>41</v>
      </c>
      <c r="G9" s="24"/>
      <c r="H9" s="30">
        <v>8</v>
      </c>
      <c r="I9" s="30">
        <v>7</v>
      </c>
      <c r="J9" s="24"/>
      <c r="K9" s="24">
        <v>15</v>
      </c>
      <c r="L9" s="5">
        <v>13700</v>
      </c>
      <c r="M9" s="5">
        <v>205500</v>
      </c>
      <c r="N9" s="5">
        <f t="shared" si="0"/>
        <v>242490</v>
      </c>
      <c r="O9" s="32" t="s">
        <v>60</v>
      </c>
    </row>
    <row r="10" spans="1:31" s="11" customFormat="1" ht="60" x14ac:dyDescent="0.25">
      <c r="B10" s="6">
        <f>ROW()-6</f>
        <v>4</v>
      </c>
      <c r="C10" s="6" t="s">
        <v>48</v>
      </c>
      <c r="D10" s="1" t="s">
        <v>49</v>
      </c>
      <c r="E10" s="1" t="s">
        <v>50</v>
      </c>
      <c r="F10" s="4" t="s">
        <v>41</v>
      </c>
      <c r="G10" s="24"/>
      <c r="H10" s="30">
        <v>2</v>
      </c>
      <c r="I10" s="30">
        <v>2</v>
      </c>
      <c r="J10" s="24"/>
      <c r="K10" s="24">
        <v>4</v>
      </c>
      <c r="L10" s="5">
        <v>63500</v>
      </c>
      <c r="M10" s="5">
        <v>254000</v>
      </c>
      <c r="N10" s="5">
        <f t="shared" si="0"/>
        <v>299720</v>
      </c>
      <c r="O10" s="32" t="s">
        <v>59</v>
      </c>
    </row>
    <row r="11" spans="1:31" x14ac:dyDescent="0.25">
      <c r="A11" s="11"/>
      <c r="B11" s="17"/>
      <c r="C11" s="19"/>
      <c r="D11" s="18"/>
      <c r="E11" s="18"/>
      <c r="F11" s="18"/>
      <c r="G11" s="19"/>
      <c r="H11" s="19"/>
      <c r="I11" s="19"/>
      <c r="J11" s="19"/>
      <c r="K11" s="19"/>
      <c r="L11" s="19"/>
      <c r="M11" s="21">
        <f>SUM($M$7:$M$10)</f>
        <v>869900</v>
      </c>
      <c r="N11" s="21">
        <f>SUM(N7:N10)</f>
        <v>1026482</v>
      </c>
      <c r="O11" s="2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31" x14ac:dyDescent="0.25">
      <c r="A12" s="11"/>
      <c r="B12" s="16"/>
      <c r="C12" s="16"/>
      <c r="D12" s="2"/>
      <c r="E12" s="2"/>
      <c r="F12" s="2"/>
      <c r="G12" s="16"/>
      <c r="H12" s="16"/>
      <c r="I12" s="16"/>
      <c r="J12" s="16"/>
      <c r="K12" s="16"/>
      <c r="L12" s="16"/>
      <c r="M12" s="16" t="s">
        <v>21</v>
      </c>
      <c r="N12" s="31">
        <f>N11-M11</f>
        <v>156582</v>
      </c>
      <c r="O12" s="2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31" ht="16.5" customHeight="1" x14ac:dyDescent="0.25">
      <c r="A13" s="11"/>
      <c r="B13" s="37" t="s">
        <v>57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x14ac:dyDescent="0.25">
      <c r="B14" s="37" t="s">
        <v>3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31" x14ac:dyDescent="0.25">
      <c r="B15" s="44" t="s">
        <v>4</v>
      </c>
      <c r="C15" s="44"/>
      <c r="D15" s="44"/>
      <c r="E15" s="49" t="s">
        <v>53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6"/>
    </row>
    <row r="16" spans="1:31" s="11" customFormat="1" ht="32.1" customHeight="1" x14ac:dyDescent="0.25">
      <c r="A16"/>
      <c r="B16" s="44" t="s">
        <v>5</v>
      </c>
      <c r="C16" s="44"/>
      <c r="D16" s="44"/>
      <c r="E16" s="53" t="s">
        <v>9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5"/>
      <c r="Q16" s="2"/>
      <c r="R16" s="2"/>
      <c r="S16" s="2"/>
      <c r="T16" s="2"/>
      <c r="U16" s="2"/>
      <c r="V16" s="2"/>
      <c r="W16"/>
      <c r="X16"/>
      <c r="Y16"/>
      <c r="Z16"/>
      <c r="AE16"/>
    </row>
    <row r="17" spans="1:31" s="11" customFormat="1" ht="15" customHeight="1" x14ac:dyDescent="0.25">
      <c r="B17" s="44" t="s">
        <v>6</v>
      </c>
      <c r="C17" s="44"/>
      <c r="D17" s="44"/>
      <c r="E17" s="49" t="s">
        <v>55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R17"/>
      <c r="S17"/>
      <c r="T17"/>
      <c r="U17"/>
      <c r="V17"/>
      <c r="W17"/>
      <c r="X17"/>
      <c r="Y17"/>
      <c r="Z17"/>
      <c r="AE17"/>
    </row>
    <row r="18" spans="1:31" x14ac:dyDescent="0.25">
      <c r="A18" s="11"/>
      <c r="B18" s="50" t="s">
        <v>25</v>
      </c>
      <c r="C18" s="51"/>
      <c r="D18" s="52"/>
      <c r="E18" s="34" t="s">
        <v>24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6"/>
      <c r="Q18" s="11"/>
    </row>
    <row r="19" spans="1:31" s="11" customFormat="1" x14ac:dyDescent="0.25">
      <c r="A19"/>
      <c r="B19" s="44" t="s">
        <v>7</v>
      </c>
      <c r="C19" s="44"/>
      <c r="D19" s="44"/>
      <c r="E19" s="49" t="s">
        <v>54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/>
      <c r="Q19"/>
    </row>
    <row r="20" spans="1:31" x14ac:dyDescent="0.25">
      <c r="B20" s="44" t="s">
        <v>8</v>
      </c>
      <c r="C20" s="44"/>
      <c r="D20" s="44"/>
      <c r="E20" s="34" t="s">
        <v>56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/>
    </row>
    <row r="21" spans="1:31" s="11" customFormat="1" x14ac:dyDescent="0.25">
      <c r="B21" s="26"/>
      <c r="C21" s="26"/>
      <c r="D21" s="26"/>
      <c r="E21" s="2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R21"/>
      <c r="S21"/>
      <c r="T21"/>
      <c r="U21"/>
      <c r="V21"/>
      <c r="W21"/>
      <c r="X21"/>
      <c r="Y21"/>
      <c r="Z21"/>
      <c r="AE21"/>
    </row>
    <row r="22" spans="1:31" x14ac:dyDescent="0.25">
      <c r="A22" s="11"/>
      <c r="B22" s="11"/>
      <c r="D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31" x14ac:dyDescent="0.25">
      <c r="B23" t="s">
        <v>11</v>
      </c>
      <c r="R23" s="11"/>
      <c r="S23" s="11"/>
      <c r="T23" s="11"/>
      <c r="U23" s="11"/>
      <c r="V23" s="11"/>
      <c r="W23" s="11"/>
      <c r="X23" s="11"/>
      <c r="Y23" s="11"/>
      <c r="Z23" s="11"/>
      <c r="AE23" s="11"/>
    </row>
    <row r="24" spans="1:31" x14ac:dyDescent="0.25">
      <c r="D24" s="3" t="str">
        <f>Query2_USERN</f>
        <v>Ушкевич Сергей Владимирович</v>
      </c>
      <c r="E24" s="3"/>
    </row>
    <row r="25" spans="1:31" x14ac:dyDescent="0.25">
      <c r="B25" t="s">
        <v>12</v>
      </c>
      <c r="D25" s="3" t="str">
        <f>Query2_USERT</f>
        <v>(347)221-54-67</v>
      </c>
      <c r="E25" s="3"/>
    </row>
    <row r="26" spans="1:31" x14ac:dyDescent="0.25">
      <c r="D26" s="3" t="str">
        <f>Query2_USERE</f>
        <v/>
      </c>
      <c r="E26" s="3"/>
    </row>
  </sheetData>
  <mergeCells count="25">
    <mergeCell ref="B19:D19"/>
    <mergeCell ref="B20:D20"/>
    <mergeCell ref="M4:M5"/>
    <mergeCell ref="L4:L5"/>
    <mergeCell ref="B17:D17"/>
    <mergeCell ref="E17:P17"/>
    <mergeCell ref="B15:D15"/>
    <mergeCell ref="B14:P14"/>
    <mergeCell ref="B16:D16"/>
    <mergeCell ref="B18:D18"/>
    <mergeCell ref="E19:P19"/>
    <mergeCell ref="E20:P20"/>
    <mergeCell ref="E15:P15"/>
    <mergeCell ref="E16:P16"/>
    <mergeCell ref="E18:P18"/>
    <mergeCell ref="B13:P13"/>
    <mergeCell ref="B2:P2"/>
    <mergeCell ref="B4:B5"/>
    <mergeCell ref="D4:D5"/>
    <mergeCell ref="N4:N5"/>
    <mergeCell ref="O4:O5"/>
    <mergeCell ref="E4:E5"/>
    <mergeCell ref="F4:F5"/>
    <mergeCell ref="G4:K4"/>
    <mergeCell ref="C4:C5"/>
  </mergeCells>
  <pageMargins left="0.78740157480314965" right="0.39370078740157483" top="0.78740157480314965" bottom="0.39370078740157483" header="0.31496062992125984" footer="0.31496062992125984"/>
  <pageSetup paperSize="9" scale="6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27</v>
      </c>
      <c r="B5" t="e">
        <f>XLR_ERRNAME</f>
        <v>#NAME?</v>
      </c>
    </row>
    <row r="6" spans="1:19" x14ac:dyDescent="0.25">
      <c r="A6" t="s">
        <v>28</v>
      </c>
      <c r="B6">
        <v>245</v>
      </c>
      <c r="C6" s="29" t="s">
        <v>29</v>
      </c>
      <c r="D6">
        <v>3392</v>
      </c>
      <c r="E6" s="29" t="s">
        <v>30</v>
      </c>
      <c r="F6" s="29" t="s">
        <v>31</v>
      </c>
      <c r="G6" s="29" t="s">
        <v>32</v>
      </c>
      <c r="H6" s="29" t="s">
        <v>32</v>
      </c>
      <c r="I6" s="29" t="s">
        <v>32</v>
      </c>
      <c r="J6" s="29" t="s">
        <v>30</v>
      </c>
      <c r="K6" s="29" t="s">
        <v>33</v>
      </c>
      <c r="L6" s="29" t="s">
        <v>34</v>
      </c>
      <c r="M6" s="29" t="s">
        <v>35</v>
      </c>
      <c r="N6" s="29" t="s">
        <v>32</v>
      </c>
      <c r="O6">
        <v>246342</v>
      </c>
      <c r="P6" s="29" t="s">
        <v>36</v>
      </c>
      <c r="Q6">
        <v>0</v>
      </c>
      <c r="R6" s="29" t="s">
        <v>32</v>
      </c>
      <c r="S6" s="29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Логинова Ольга Сергеевна</cp:lastModifiedBy>
  <cp:lastPrinted>2014-06-04T07:19:42Z</cp:lastPrinted>
  <dcterms:created xsi:type="dcterms:W3CDTF">2013-12-19T08:11:42Z</dcterms:created>
  <dcterms:modified xsi:type="dcterms:W3CDTF">2014-06-04T07:20:29Z</dcterms:modified>
</cp:coreProperties>
</file>